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240" windowHeight="7935" activeTab="1"/>
  </bookViews>
  <sheets>
    <sheet name="table 1.2 &amp; fig 1.3" sheetId="1" r:id="rId1"/>
    <sheet name="fig 1.4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4" i="1"/>
  <c r="N12"/>
  <c r="K10"/>
  <c r="K8"/>
  <c r="D17"/>
  <c r="G7"/>
  <c r="I19"/>
  <c r="G16"/>
  <c r="D7"/>
  <c r="H9" i="3"/>
  <c r="H8"/>
  <c r="I7" i="1" l="1"/>
  <c r="G10"/>
  <c r="N9"/>
  <c r="K9" s="1"/>
  <c r="N8" s="1"/>
  <c r="G8"/>
  <c r="G9"/>
  <c r="G11"/>
  <c r="D8"/>
  <c r="I8" s="1"/>
  <c r="D9"/>
  <c r="D10"/>
  <c r="I10" s="1"/>
  <c r="D11"/>
  <c r="I11" l="1"/>
  <c r="I9"/>
  <c r="I12" l="1"/>
</calcChain>
</file>

<file path=xl/sharedStrings.xml><?xml version="1.0" encoding="utf-8"?>
<sst xmlns="http://schemas.openxmlformats.org/spreadsheetml/2006/main" count="108" uniqueCount="99">
  <si>
    <t>Item &amp;</t>
  </si>
  <si>
    <t>Operation</t>
  </si>
  <si>
    <t xml:space="preserve">Units </t>
  </si>
  <si>
    <t>Required/</t>
  </si>
  <si>
    <t>Day</t>
  </si>
  <si>
    <t>Shrinkage</t>
  </si>
  <si>
    <t>Allowance</t>
  </si>
  <si>
    <t>Items to</t>
  </si>
  <si>
    <t>Produce</t>
  </si>
  <si>
    <t>Per Day =</t>
  </si>
  <si>
    <t>(2)/(1-(3))</t>
  </si>
  <si>
    <t>Time</t>
  </si>
  <si>
    <t xml:space="preserve">Per </t>
  </si>
  <si>
    <t>(min)</t>
  </si>
  <si>
    <t>Personal</t>
  </si>
  <si>
    <t>(%)</t>
  </si>
  <si>
    <t xml:space="preserve">Time </t>
  </si>
  <si>
    <t>Allowed</t>
  </si>
  <si>
    <t>is (5)(1+(6))</t>
  </si>
  <si>
    <t>Setup</t>
  </si>
  <si>
    <t>time/day</t>
  </si>
  <si>
    <t>Total time</t>
  </si>
  <si>
    <t>(min/day)</t>
  </si>
  <si>
    <t>is (4)x(7)+(8)</t>
  </si>
  <si>
    <t>A-10</t>
  </si>
  <si>
    <t>A-12</t>
  </si>
  <si>
    <t>A-15</t>
  </si>
  <si>
    <t>B-101</t>
  </si>
  <si>
    <t>C-151</t>
  </si>
  <si>
    <t>TOTAL</t>
  </si>
  <si>
    <t>Table 1.2: Production Data</t>
  </si>
  <si>
    <t>Since total capacity needed is 1305.35</t>
  </si>
  <si>
    <t>there fore machine needed =</t>
  </si>
  <si>
    <t>fig 1.3: three stage sequential production process</t>
  </si>
  <si>
    <t>Shrinkage allowance</t>
  </si>
  <si>
    <t>100 units</t>
  </si>
  <si>
    <t>needed</t>
  </si>
  <si>
    <t xml:space="preserve">input </t>
  </si>
  <si>
    <t>stage</t>
  </si>
  <si>
    <t>output</t>
  </si>
  <si>
    <t>Sh.Alownce</t>
  </si>
  <si>
    <t>Input/ Out put (units) calculation for sequential production process</t>
  </si>
  <si>
    <t>there should be input of</t>
  </si>
  <si>
    <t xml:space="preserve">                                       ∆</t>
  </si>
  <si>
    <t>The line yield of the process:</t>
  </si>
  <si>
    <t>For known out put of 100 good units</t>
  </si>
  <si>
    <t>Units</t>
  </si>
  <si>
    <t>fig 1.4: Recycling of rejected units to back stream</t>
  </si>
  <si>
    <t>Rework</t>
  </si>
  <si>
    <t>Good Units</t>
  </si>
  <si>
    <t>1-P2</t>
  </si>
  <si>
    <t>P1</t>
  </si>
  <si>
    <t>P2</t>
  </si>
  <si>
    <t>Rejects</t>
  </si>
  <si>
    <t>N</t>
  </si>
  <si>
    <t>If P1 &amp; P2 denote percent defectives at each stage, respectively, then for N units</t>
  </si>
  <si>
    <t>of input the number of good units produced would be</t>
  </si>
  <si>
    <t>N(1-P1) + NP1(1-P2)(1-P1) + NP1(1-P2)P1((1-P2)(1-P1) +  ……….</t>
  </si>
  <si>
    <t>=</t>
  </si>
  <si>
    <r>
      <t>N(1-P1)[1+P1(1-P2)+P1</t>
    </r>
    <r>
      <rPr>
        <b/>
        <vertAlign val="super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(1-P2)</t>
    </r>
    <r>
      <rPr>
        <b/>
        <vertAlign val="super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 xml:space="preserve"> + ……..]</t>
    </r>
  </si>
  <si>
    <t>Units reworked once</t>
  </si>
  <si>
    <t>Units reworked twic</t>
  </si>
  <si>
    <t>If we denote</t>
  </si>
  <si>
    <t>a= P1(1-P2)</t>
  </si>
  <si>
    <t>&amp; Values of both P1 &amp; P2 &lt; = 1</t>
  </si>
  <si>
    <t>Then relation 1 can be rewrite as</t>
  </si>
  <si>
    <r>
      <t>N(1-P1)[1+a+a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+a</t>
    </r>
    <r>
      <rPr>
        <b/>
        <vertAlign val="superscript"/>
        <sz val="16"/>
        <color theme="1"/>
        <rFont val="Calibri"/>
        <family val="2"/>
        <scheme val="minor"/>
      </rPr>
      <t>3</t>
    </r>
    <r>
      <rPr>
        <b/>
        <sz val="16"/>
        <color theme="1"/>
        <rFont val="Calibri"/>
        <family val="2"/>
        <scheme val="minor"/>
      </rPr>
      <t>+…..]</t>
    </r>
  </si>
  <si>
    <t>if P1 = .2</t>
  </si>
  <si>
    <r>
      <t xml:space="preserve">Since the terms in the bracket follow the form of Geometric series the expression transfprms to </t>
    </r>
    <r>
      <rPr>
        <b/>
        <sz val="14"/>
        <color theme="1"/>
        <rFont val="Calibri"/>
        <family val="2"/>
        <scheme val="minor"/>
      </rPr>
      <t>N(1-P1)/(1-a)</t>
    </r>
  </si>
  <si>
    <r>
      <t xml:space="preserve">Hence the yield of the system is </t>
    </r>
    <r>
      <rPr>
        <b/>
        <sz val="14"/>
        <color theme="1"/>
        <rFont val="Calibri"/>
        <family val="2"/>
        <scheme val="minor"/>
      </rPr>
      <t>(1-P1)/(1-a)</t>
    </r>
  </si>
  <si>
    <t>, P2 = 0.1</t>
  </si>
  <si>
    <t>&amp; for 100 good units the Value of N (as in fig 1.4) can be determined as</t>
  </si>
  <si>
    <t>a = 0.2(1-0.1)= 0.18</t>
  </si>
  <si>
    <t>&amp; the yield = (1-P1)/(1-a) = 0.975</t>
  </si>
  <si>
    <t>therefore, N = 100/0.975 = 102.56 approximate ; 103</t>
  </si>
  <si>
    <t>Extensions of Variations on Stage Analysis:</t>
  </si>
  <si>
    <t>When non serial system formed by rework or Repair</t>
  </si>
  <si>
    <t>Costing of  non serial system formed by rework  or Repair</t>
  </si>
  <si>
    <r>
      <rPr>
        <sz val="14"/>
        <color rgb="FF000000"/>
        <rFont val="Calibri"/>
        <family val="2"/>
        <scheme val="minor"/>
      </rPr>
      <t xml:space="preserve">The total cost of porocessing </t>
    </r>
    <r>
      <rPr>
        <b/>
        <sz val="14"/>
        <color rgb="FF000000"/>
        <rFont val="Calibri"/>
        <family val="2"/>
        <scheme val="minor"/>
      </rPr>
      <t xml:space="preserve">N </t>
    </r>
    <r>
      <rPr>
        <sz val="14"/>
        <color rgb="FF000000"/>
        <rFont val="Calibri"/>
        <family val="2"/>
        <scheme val="minor"/>
      </rPr>
      <t>units is the sum of the costs at each stage multiplied by the number of units</t>
    </r>
  </si>
  <si>
    <t>processed at that stage. Since we have a recycling process, the terms in the sum are infinite.</t>
  </si>
  <si>
    <t>However, they are decreasing in value successively:</t>
  </si>
  <si>
    <t xml:space="preserve">Total Cost = C1N +C2NP1 + C1NP1(1-P2)+ C2NP1(1-P2)P1 + C1NP1(1-P2)P1(1-P2) + C2NP1(1-P2)P1(1-P2)P1 + …….. </t>
  </si>
  <si>
    <r>
      <t>C1N[1+P1(1-P2)+P1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(1-P2)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+……..] + C2NP1[1+P1(1-P1) +P1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(1-P2)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+……….]</t>
    </r>
  </si>
  <si>
    <t>Since a = P1(1-P2)</t>
  </si>
  <si>
    <t>Total Cost</t>
  </si>
  <si>
    <t>C1N/(1-a)     +     C2NP1/(1-a)</t>
  </si>
  <si>
    <t>N(C1+C2P1)/(1-a)</t>
  </si>
  <si>
    <t>Then cost to produce 100 good units = 103 [5+(3x0.2)]/(1-0.18)  = 703.41</t>
  </si>
  <si>
    <r>
      <t xml:space="preserve">Suppose that in previous illustration C1 = </t>
    </r>
    <r>
      <rPr>
        <b/>
        <sz val="14"/>
        <color theme="1"/>
        <rFont val="Calibri"/>
        <family val="2"/>
      </rPr>
      <t>$5,  &amp; C2 = $3</t>
    </r>
  </si>
  <si>
    <r>
      <t xml:space="preserve">or </t>
    </r>
    <r>
      <rPr>
        <b/>
        <sz val="14"/>
        <color theme="1"/>
        <rFont val="Calibri"/>
        <family val="2"/>
      </rPr>
      <t>$ 7.03 per unit</t>
    </r>
  </si>
  <si>
    <t xml:space="preserve">As available time per machine (at 95% rated efficiency) = </t>
  </si>
  <si>
    <t>machines</t>
  </si>
  <si>
    <t>labor</t>
  </si>
  <si>
    <t>per resource time</t>
  </si>
  <si>
    <t># of resource</t>
  </si>
  <si>
    <t>total resource time</t>
  </si>
  <si>
    <t>machine hours</t>
  </si>
  <si>
    <t>labor hours</t>
  </si>
  <si>
    <t>resource name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</si>
</sst>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2" fontId="0" fillId="0" borderId="5" xfId="0" applyNumberForma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7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indent="4" readingOrder="1"/>
    </xf>
    <xf numFmtId="0" fontId="11" fillId="0" borderId="0" xfId="0" applyFont="1" applyAlignment="1">
      <alignment horizontal="left" indent="4" readingOrder="1"/>
    </xf>
    <xf numFmtId="0" fontId="12" fillId="0" borderId="0" xfId="0" applyFont="1"/>
    <xf numFmtId="0" fontId="13" fillId="0" borderId="0" xfId="0" applyFont="1" applyAlignment="1">
      <alignment horizontal="left" readingOrder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809625</xdr:colOff>
      <xdr:row>3</xdr:row>
      <xdr:rowOff>104775</xdr:rowOff>
    </xdr:from>
    <xdr:to>
      <xdr:col>10</xdr:col>
      <xdr:colOff>9525</xdr:colOff>
      <xdr:row>3</xdr:row>
      <xdr:rowOff>106363</xdr:rowOff>
    </xdr:to>
    <xdr:cxnSp macro="">
      <xdr:nvCxnSpPr>
        <xdr:cNvPr id="3" name="Straight Arrow Connector 2"/>
        <xdr:cNvCxnSpPr/>
      </xdr:nvCxnSpPr>
      <xdr:spPr>
        <a:xfrm>
          <a:off x="7000875" y="695325"/>
          <a:ext cx="4953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</xdr:row>
      <xdr:rowOff>85725</xdr:rowOff>
    </xdr:from>
    <xdr:to>
      <xdr:col>12</xdr:col>
      <xdr:colOff>9525</xdr:colOff>
      <xdr:row>3</xdr:row>
      <xdr:rowOff>87313</xdr:rowOff>
    </xdr:to>
    <xdr:cxnSp macro="">
      <xdr:nvCxnSpPr>
        <xdr:cNvPr id="4" name="Straight Arrow Connector 3"/>
        <xdr:cNvCxnSpPr/>
      </xdr:nvCxnSpPr>
      <xdr:spPr>
        <a:xfrm>
          <a:off x="7410450" y="676275"/>
          <a:ext cx="6191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</xdr:row>
      <xdr:rowOff>76200</xdr:rowOff>
    </xdr:from>
    <xdr:to>
      <xdr:col>14</xdr:col>
      <xdr:colOff>9525</xdr:colOff>
      <xdr:row>3</xdr:row>
      <xdr:rowOff>85725</xdr:rowOff>
    </xdr:to>
    <xdr:cxnSp macro="">
      <xdr:nvCxnSpPr>
        <xdr:cNvPr id="5" name="Straight Arrow Connector 4"/>
        <xdr:cNvCxnSpPr/>
      </xdr:nvCxnSpPr>
      <xdr:spPr>
        <a:xfrm flipV="1">
          <a:off x="8629650" y="666750"/>
          <a:ext cx="6191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</xdr:row>
      <xdr:rowOff>85725</xdr:rowOff>
    </xdr:from>
    <xdr:to>
      <xdr:col>15</xdr:col>
      <xdr:colOff>314325</xdr:colOff>
      <xdr:row>3</xdr:row>
      <xdr:rowOff>87313</xdr:rowOff>
    </xdr:to>
    <xdr:cxnSp macro="">
      <xdr:nvCxnSpPr>
        <xdr:cNvPr id="6" name="Straight Arrow Connector 5"/>
        <xdr:cNvCxnSpPr/>
      </xdr:nvCxnSpPr>
      <xdr:spPr>
        <a:xfrm>
          <a:off x="9848850" y="676275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142875</xdr:rowOff>
    </xdr:from>
    <xdr:to>
      <xdr:col>3</xdr:col>
      <xdr:colOff>542925</xdr:colOff>
      <xdr:row>3</xdr:row>
      <xdr:rowOff>144463</xdr:rowOff>
    </xdr:to>
    <xdr:cxnSp macro="">
      <xdr:nvCxnSpPr>
        <xdr:cNvPr id="3" name="Straight Connector 2"/>
        <xdr:cNvCxnSpPr/>
      </xdr:nvCxnSpPr>
      <xdr:spPr>
        <a:xfrm>
          <a:off x="1885950" y="723900"/>
          <a:ext cx="542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551657</xdr:colOff>
      <xdr:row>3</xdr:row>
      <xdr:rowOff>153193</xdr:rowOff>
    </xdr:from>
    <xdr:to>
      <xdr:col>3</xdr:col>
      <xdr:colOff>553245</xdr:colOff>
      <xdr:row>7</xdr:row>
      <xdr:rowOff>88106</xdr:rowOff>
    </xdr:to>
    <xdr:cxnSp macro="">
      <xdr:nvCxnSpPr>
        <xdr:cNvPr id="4" name="Straight Connector 3"/>
        <xdr:cNvCxnSpPr/>
      </xdr:nvCxnSpPr>
      <xdr:spPr>
        <a:xfrm rot="5400000">
          <a:off x="2080419" y="1091406"/>
          <a:ext cx="715963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19053</xdr:colOff>
      <xdr:row>7</xdr:row>
      <xdr:rowOff>104774</xdr:rowOff>
    </xdr:from>
    <xdr:to>
      <xdr:col>3</xdr:col>
      <xdr:colOff>542926</xdr:colOff>
      <xdr:row>7</xdr:row>
      <xdr:rowOff>123823</xdr:rowOff>
    </xdr:to>
    <xdr:cxnSp macro="">
      <xdr:nvCxnSpPr>
        <xdr:cNvPr id="7" name="Straight Arrow Connector 6"/>
        <xdr:cNvCxnSpPr/>
      </xdr:nvCxnSpPr>
      <xdr:spPr>
        <a:xfrm rot="10800000" flipV="1">
          <a:off x="1905003" y="1466849"/>
          <a:ext cx="523873" cy="190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38100</xdr:rowOff>
    </xdr:from>
    <xdr:to>
      <xdr:col>5</xdr:col>
      <xdr:colOff>323850</xdr:colOff>
      <xdr:row>3</xdr:row>
      <xdr:rowOff>39688</xdr:rowOff>
    </xdr:to>
    <xdr:cxnSp macro="">
      <xdr:nvCxnSpPr>
        <xdr:cNvPr id="10" name="Straight Arrow Connector 9"/>
        <xdr:cNvCxnSpPr/>
      </xdr:nvCxnSpPr>
      <xdr:spPr>
        <a:xfrm>
          <a:off x="1885950" y="619125"/>
          <a:ext cx="15430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604324</xdr:colOff>
      <xdr:row>3</xdr:row>
      <xdr:rowOff>112856</xdr:rowOff>
    </xdr:from>
    <xdr:to>
      <xdr:col>1</xdr:col>
      <xdr:colOff>794</xdr:colOff>
      <xdr:row>7</xdr:row>
      <xdr:rowOff>116682</xdr:rowOff>
    </xdr:to>
    <xdr:cxnSp macro="">
      <xdr:nvCxnSpPr>
        <xdr:cNvPr id="11" name="Straight Connector 10"/>
        <xdr:cNvCxnSpPr/>
      </xdr:nvCxnSpPr>
      <xdr:spPr>
        <a:xfrm rot="5400000">
          <a:off x="210999" y="1088887"/>
          <a:ext cx="788238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7</xdr:row>
      <xdr:rowOff>134472</xdr:rowOff>
    </xdr:from>
    <xdr:to>
      <xdr:col>2</xdr:col>
      <xdr:colOff>11207</xdr:colOff>
      <xdr:row>7</xdr:row>
      <xdr:rowOff>145676</xdr:rowOff>
    </xdr:to>
    <xdr:cxnSp macro="">
      <xdr:nvCxnSpPr>
        <xdr:cNvPr id="12" name="Straight Arrow Connector 11"/>
        <xdr:cNvCxnSpPr/>
      </xdr:nvCxnSpPr>
      <xdr:spPr>
        <a:xfrm rot="10800000" flipV="1">
          <a:off x="605119" y="1501590"/>
          <a:ext cx="616323" cy="112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44824</xdr:colOff>
      <xdr:row>3</xdr:row>
      <xdr:rowOff>89646</xdr:rowOff>
    </xdr:from>
    <xdr:to>
      <xdr:col>1</xdr:col>
      <xdr:colOff>571500</xdr:colOff>
      <xdr:row>3</xdr:row>
      <xdr:rowOff>100852</xdr:rowOff>
    </xdr:to>
    <xdr:cxnSp macro="">
      <xdr:nvCxnSpPr>
        <xdr:cNvPr id="15" name="Straight Arrow Connector 14"/>
        <xdr:cNvCxnSpPr/>
      </xdr:nvCxnSpPr>
      <xdr:spPr>
        <a:xfrm>
          <a:off x="44824" y="672352"/>
          <a:ext cx="1131794" cy="112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560297</xdr:colOff>
      <xdr:row>8</xdr:row>
      <xdr:rowOff>-1</xdr:rowOff>
    </xdr:from>
    <xdr:to>
      <xdr:col>2</xdr:col>
      <xdr:colOff>190504</xdr:colOff>
      <xdr:row>10</xdr:row>
      <xdr:rowOff>33616</xdr:rowOff>
    </xdr:to>
    <xdr:cxnSp macro="">
      <xdr:nvCxnSpPr>
        <xdr:cNvPr id="20" name="Straight Arrow Connector 19"/>
        <xdr:cNvCxnSpPr/>
      </xdr:nvCxnSpPr>
      <xdr:spPr>
        <a:xfrm rot="5400000">
          <a:off x="1075768" y="1658470"/>
          <a:ext cx="414617" cy="2353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449192</xdr:colOff>
      <xdr:row>19</xdr:row>
      <xdr:rowOff>44104</xdr:rowOff>
    </xdr:from>
    <xdr:to>
      <xdr:col>4</xdr:col>
      <xdr:colOff>537884</xdr:colOff>
      <xdr:row>21</xdr:row>
      <xdr:rowOff>11921</xdr:rowOff>
    </xdr:to>
    <xdr:sp macro="" textlink="">
      <xdr:nvSpPr>
        <xdr:cNvPr id="22" name="Right Brace 21"/>
        <xdr:cNvSpPr/>
      </xdr:nvSpPr>
      <xdr:spPr>
        <a:xfrm rot="16200000" flipH="1">
          <a:off x="2168100" y="2975637"/>
          <a:ext cx="348817" cy="13661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268937</xdr:colOff>
      <xdr:row>19</xdr:row>
      <xdr:rowOff>56028</xdr:rowOff>
    </xdr:from>
    <xdr:to>
      <xdr:col>9</xdr:col>
      <xdr:colOff>11206</xdr:colOff>
      <xdr:row>21</xdr:row>
      <xdr:rowOff>23845</xdr:rowOff>
    </xdr:to>
    <xdr:sp macro="" textlink="">
      <xdr:nvSpPr>
        <xdr:cNvPr id="23" name="Right Brace 22"/>
        <xdr:cNvSpPr/>
      </xdr:nvSpPr>
      <xdr:spPr>
        <a:xfrm rot="16200000" flipH="1">
          <a:off x="4268722" y="2589273"/>
          <a:ext cx="348817" cy="216273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235324</xdr:colOff>
      <xdr:row>18</xdr:row>
      <xdr:rowOff>224120</xdr:rowOff>
    </xdr:from>
    <xdr:to>
      <xdr:col>19</xdr:col>
      <xdr:colOff>358588</xdr:colOff>
      <xdr:row>18</xdr:row>
      <xdr:rowOff>235326</xdr:rowOff>
    </xdr:to>
    <xdr:cxnSp macro="">
      <xdr:nvCxnSpPr>
        <xdr:cNvPr id="24" name="Straight Arrow Connector 23"/>
        <xdr:cNvCxnSpPr/>
      </xdr:nvCxnSpPr>
      <xdr:spPr>
        <a:xfrm>
          <a:off x="11194677" y="3283326"/>
          <a:ext cx="728382" cy="112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opLeftCell="F1" zoomScale="91" zoomScaleNormal="91" zoomScalePageLayoutView="69" workbookViewId="0">
      <selection activeCell="K10" sqref="K10"/>
    </sheetView>
  </sheetViews>
  <sheetFormatPr defaultRowHeight="15"/>
  <cols>
    <col min="1" max="2" width="10" bestFit="1" customWidth="1"/>
    <col min="3" max="3" width="10.28515625" bestFit="1" customWidth="1"/>
    <col min="4" max="4" width="9.85546875" bestFit="1" customWidth="1"/>
    <col min="5" max="5" width="10" bestFit="1" customWidth="1"/>
    <col min="6" max="6" width="10.28515625" bestFit="1" customWidth="1"/>
    <col min="7" max="7" width="11.140625" bestFit="1" customWidth="1"/>
    <col min="9" max="9" width="12.140625" bestFit="1" customWidth="1"/>
    <col min="10" max="10" width="19.42578125" bestFit="1" customWidth="1"/>
    <col min="13" max="13" width="11.42578125" bestFit="1" customWidth="1"/>
  </cols>
  <sheetData>
    <row r="1" spans="1:16">
      <c r="A1" s="3" t="s">
        <v>30</v>
      </c>
      <c r="K1" s="3" t="s">
        <v>33</v>
      </c>
    </row>
    <row r="2" spans="1:16" ht="15.75" thickBot="1">
      <c r="A2" s="37">
        <v>1</v>
      </c>
      <c r="B2" s="37">
        <v>2</v>
      </c>
      <c r="C2" s="37">
        <v>3</v>
      </c>
      <c r="D2" s="15">
        <v>4</v>
      </c>
      <c r="E2" s="37">
        <v>5</v>
      </c>
      <c r="F2" s="37">
        <v>6</v>
      </c>
      <c r="G2" s="15">
        <v>7</v>
      </c>
      <c r="H2" s="37">
        <v>8</v>
      </c>
      <c r="I2" s="15">
        <v>9</v>
      </c>
      <c r="J2" s="37">
        <v>100</v>
      </c>
      <c r="P2" t="s">
        <v>35</v>
      </c>
    </row>
    <row r="3" spans="1:16" ht="15.75" thickBot="1">
      <c r="A3" s="1"/>
      <c r="B3" s="1"/>
      <c r="C3" s="1"/>
      <c r="D3" s="1" t="s">
        <v>7</v>
      </c>
      <c r="E3" s="1" t="s">
        <v>11</v>
      </c>
      <c r="F3" s="1" t="s">
        <v>14</v>
      </c>
      <c r="G3" s="1" t="s">
        <v>16</v>
      </c>
      <c r="H3" s="1" t="s">
        <v>19</v>
      </c>
      <c r="I3" s="1" t="s">
        <v>21</v>
      </c>
      <c r="J3" s="11" t="s">
        <v>34</v>
      </c>
      <c r="K3" s="12">
        <v>0.06</v>
      </c>
      <c r="L3" s="13"/>
      <c r="M3" s="13">
        <v>0.03</v>
      </c>
      <c r="N3" s="13"/>
      <c r="O3" s="13">
        <v>0.05</v>
      </c>
      <c r="P3" t="s">
        <v>36</v>
      </c>
    </row>
    <row r="4" spans="1:16" ht="15.75" thickBot="1">
      <c r="A4" s="2"/>
      <c r="B4" s="2" t="s">
        <v>2</v>
      </c>
      <c r="C4" s="2" t="s">
        <v>5</v>
      </c>
      <c r="D4" s="2" t="s">
        <v>8</v>
      </c>
      <c r="E4" s="2" t="s">
        <v>12</v>
      </c>
      <c r="F4" s="2" t="s">
        <v>6</v>
      </c>
      <c r="G4" s="2" t="s">
        <v>17</v>
      </c>
      <c r="H4" s="2" t="s">
        <v>20</v>
      </c>
      <c r="I4" s="2" t="s">
        <v>22</v>
      </c>
      <c r="K4" s="14">
        <v>1</v>
      </c>
      <c r="L4" s="13"/>
      <c r="M4" s="14">
        <v>2</v>
      </c>
      <c r="N4" s="13"/>
      <c r="O4" s="14">
        <v>3</v>
      </c>
    </row>
    <row r="5" spans="1:16">
      <c r="A5" s="2" t="s">
        <v>0</v>
      </c>
      <c r="B5" s="2" t="s">
        <v>3</v>
      </c>
      <c r="C5" s="2" t="s">
        <v>6</v>
      </c>
      <c r="D5" s="2" t="s">
        <v>9</v>
      </c>
      <c r="E5" s="2" t="s">
        <v>1</v>
      </c>
      <c r="F5" s="2" t="s">
        <v>15</v>
      </c>
      <c r="G5" s="2" t="s">
        <v>18</v>
      </c>
      <c r="H5" s="2"/>
      <c r="I5" s="2" t="s">
        <v>23</v>
      </c>
    </row>
    <row r="6" spans="1:16" ht="15.75" thickBot="1">
      <c r="A6" s="2" t="s">
        <v>1</v>
      </c>
      <c r="B6" s="2" t="s">
        <v>4</v>
      </c>
      <c r="C6" s="2"/>
      <c r="D6" s="2" t="s">
        <v>10</v>
      </c>
      <c r="E6" s="2" t="s">
        <v>13</v>
      </c>
      <c r="F6" s="2"/>
      <c r="G6" s="2"/>
      <c r="H6" s="2"/>
      <c r="I6" s="2"/>
      <c r="K6" s="3" t="s">
        <v>41</v>
      </c>
    </row>
    <row r="7" spans="1:16">
      <c r="A7" s="6" t="s">
        <v>24</v>
      </c>
      <c r="B7" s="6">
        <v>1000</v>
      </c>
      <c r="C7" s="6">
        <v>0.03</v>
      </c>
      <c r="D7" s="7">
        <f>B7/(1-C7)</f>
        <v>1030.9278350515465</v>
      </c>
      <c r="E7" s="6">
        <v>0.13</v>
      </c>
      <c r="F7" s="6">
        <v>5</v>
      </c>
      <c r="G7" s="6">
        <f>E7*(1+F7/100)</f>
        <v>0.13650000000000001</v>
      </c>
      <c r="H7" s="6">
        <v>15</v>
      </c>
      <c r="I7" s="8">
        <f>D7*G7+H7</f>
        <v>155.7216494845361</v>
      </c>
      <c r="K7" s="16" t="s">
        <v>37</v>
      </c>
      <c r="L7" s="17" t="s">
        <v>38</v>
      </c>
      <c r="M7" s="17" t="s">
        <v>40</v>
      </c>
      <c r="N7" s="18" t="s">
        <v>39</v>
      </c>
    </row>
    <row r="8" spans="1:16">
      <c r="A8" s="6" t="s">
        <v>25</v>
      </c>
      <c r="B8" s="6">
        <v>2000</v>
      </c>
      <c r="C8" s="6">
        <v>0</v>
      </c>
      <c r="D8" s="7">
        <f t="shared" ref="D8:D11" si="0">B8/(1-C8)</f>
        <v>2000</v>
      </c>
      <c r="E8" s="6">
        <v>0.15</v>
      </c>
      <c r="F8" s="6">
        <v>5</v>
      </c>
      <c r="G8" s="6">
        <f t="shared" ref="G8:G11" si="1">E8*(1+F8/100)</f>
        <v>0.1575</v>
      </c>
      <c r="H8" s="6">
        <v>18</v>
      </c>
      <c r="I8" s="7">
        <f t="shared" ref="I8:I11" si="2">D8*G8+H8</f>
        <v>333</v>
      </c>
      <c r="K8" s="19">
        <f>N8/(1-M8)</f>
        <v>115.44544625437251</v>
      </c>
      <c r="L8" s="12">
        <v>1</v>
      </c>
      <c r="M8" s="12">
        <v>0.06</v>
      </c>
      <c r="N8" s="20">
        <f>K9</f>
        <v>108.51871947911016</v>
      </c>
    </row>
    <row r="9" spans="1:16">
      <c r="A9" s="6" t="s">
        <v>26</v>
      </c>
      <c r="B9" s="6">
        <v>1000</v>
      </c>
      <c r="C9" s="6">
        <v>0.01</v>
      </c>
      <c r="D9" s="7">
        <f t="shared" si="0"/>
        <v>1010.1010101010102</v>
      </c>
      <c r="E9" s="6">
        <v>0.08</v>
      </c>
      <c r="F9" s="6">
        <v>5</v>
      </c>
      <c r="G9" s="6">
        <f t="shared" si="1"/>
        <v>8.4000000000000005E-2</v>
      </c>
      <c r="H9" s="6">
        <v>12</v>
      </c>
      <c r="I9" s="8">
        <f t="shared" si="2"/>
        <v>96.848484848484858</v>
      </c>
      <c r="K9" s="19">
        <f>N9/(1-M9)</f>
        <v>108.51871947911016</v>
      </c>
      <c r="L9" s="12">
        <v>2</v>
      </c>
      <c r="M9" s="12">
        <v>0.03</v>
      </c>
      <c r="N9" s="20">
        <f>K10</f>
        <v>105.26315789473685</v>
      </c>
    </row>
    <row r="10" spans="1:16" ht="15.75" thickBot="1">
      <c r="A10" s="6" t="s">
        <v>27</v>
      </c>
      <c r="B10" s="6">
        <v>100</v>
      </c>
      <c r="C10" s="6">
        <v>0.1</v>
      </c>
      <c r="D10" s="7">
        <f t="shared" si="0"/>
        <v>111.11111111111111</v>
      </c>
      <c r="E10" s="6">
        <v>2.2000000000000002</v>
      </c>
      <c r="F10" s="6">
        <v>5</v>
      </c>
      <c r="G10" s="6">
        <f>E10*(1+F10/100)</f>
        <v>2.3100000000000005</v>
      </c>
      <c r="H10" s="6">
        <v>10</v>
      </c>
      <c r="I10" s="8">
        <f t="shared" si="2"/>
        <v>266.66666666666674</v>
      </c>
      <c r="K10" s="21">
        <f>N10/(1-M10)</f>
        <v>105.26315789473685</v>
      </c>
      <c r="L10" s="22">
        <v>3</v>
      </c>
      <c r="M10" s="22">
        <v>0.05</v>
      </c>
      <c r="N10" s="23">
        <v>100</v>
      </c>
    </row>
    <row r="11" spans="1:16">
      <c r="A11" s="6" t="s">
        <v>28</v>
      </c>
      <c r="B11" s="6">
        <v>300</v>
      </c>
      <c r="C11" s="6">
        <v>0.08</v>
      </c>
      <c r="D11" s="7">
        <f t="shared" si="0"/>
        <v>326.08695652173913</v>
      </c>
      <c r="E11" s="6">
        <v>1.3</v>
      </c>
      <c r="F11" s="6">
        <v>5</v>
      </c>
      <c r="G11" s="6">
        <f t="shared" si="1"/>
        <v>1.3650000000000002</v>
      </c>
      <c r="H11" s="6">
        <v>8</v>
      </c>
      <c r="I11" s="8">
        <f t="shared" si="2"/>
        <v>453.10869565217399</v>
      </c>
    </row>
    <row r="12" spans="1:16" ht="15.75" thickBot="1">
      <c r="A12" s="4"/>
      <c r="B12" s="5"/>
      <c r="C12" s="5"/>
      <c r="D12" s="5"/>
      <c r="E12" s="5"/>
      <c r="F12" s="5"/>
      <c r="G12" s="5"/>
      <c r="H12" s="9" t="s">
        <v>29</v>
      </c>
      <c r="I12" s="10">
        <f>SUM(I7:I11)</f>
        <v>1305.3454966518616</v>
      </c>
      <c r="J12" s="24" t="s">
        <v>43</v>
      </c>
      <c r="K12" s="3" t="s">
        <v>44</v>
      </c>
      <c r="L12" s="3"/>
      <c r="M12" s="3"/>
      <c r="N12" s="3">
        <f>(1-M8)*(1-M9)*(1-M10)</f>
        <v>0.86620999999999992</v>
      </c>
    </row>
    <row r="13" spans="1:16">
      <c r="J13" s="24" t="s">
        <v>43</v>
      </c>
      <c r="K13" s="3" t="s">
        <v>45</v>
      </c>
      <c r="L13" s="3"/>
      <c r="M13" s="3"/>
      <c r="N13" s="3"/>
    </row>
    <row r="14" spans="1:16">
      <c r="A14" t="s">
        <v>90</v>
      </c>
      <c r="F14">
        <v>456</v>
      </c>
      <c r="K14" s="3" t="s">
        <v>42</v>
      </c>
      <c r="L14" s="3"/>
      <c r="M14" s="3"/>
      <c r="N14" s="3">
        <f>100/N12</f>
        <v>115.44544625437251</v>
      </c>
      <c r="O14" t="s">
        <v>46</v>
      </c>
    </row>
    <row r="15" spans="1:16">
      <c r="K15" s="3"/>
      <c r="L15" s="3"/>
      <c r="M15" s="3"/>
      <c r="N15" s="3"/>
    </row>
    <row r="16" spans="1:16">
      <c r="A16" t="s">
        <v>31</v>
      </c>
      <c r="G16">
        <f>B7*C7</f>
        <v>30</v>
      </c>
    </row>
    <row r="17" spans="1:9">
      <c r="A17" t="s">
        <v>32</v>
      </c>
      <c r="D17" s="38">
        <f>I12/F14</f>
        <v>2.8625997733593458</v>
      </c>
    </row>
    <row r="19" spans="1:9">
      <c r="G19">
        <v>100</v>
      </c>
      <c r="H19">
        <v>0.03</v>
      </c>
      <c r="I19">
        <f>G19*(1+H19)</f>
        <v>103</v>
      </c>
    </row>
    <row r="20" spans="1:9">
      <c r="G20">
        <v>100</v>
      </c>
    </row>
  </sheetData>
  <pageMargins left="0.25" right="0.25" top="0.75" bottom="0.75" header="0.3" footer="0.3"/>
  <pageSetup orientation="landscape" r:id="rId1"/>
  <headerFooter>
    <oddHeader>&amp;LLecture# 19 &amp; 20&amp;Cdated: 16/02/2012&amp;RIFD....Batch:09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7"/>
  <sheetViews>
    <sheetView showGridLines="0" tabSelected="1" topLeftCell="A43" zoomScale="65" zoomScaleNormal="65" zoomScalePageLayoutView="59" workbookViewId="0">
      <selection activeCell="D78" sqref="D78"/>
    </sheetView>
  </sheetViews>
  <sheetFormatPr defaultRowHeight="15"/>
  <cols>
    <col min="1" max="1" width="11.140625" customWidth="1"/>
    <col min="3" max="3" width="10" bestFit="1" customWidth="1"/>
    <col min="21" max="21" width="4.42578125" customWidth="1"/>
  </cols>
  <sheetData>
    <row r="1" spans="1:7" ht="18.75">
      <c r="A1" s="28" t="s">
        <v>47</v>
      </c>
    </row>
    <row r="3" spans="1:7" ht="15.75" thickBot="1">
      <c r="A3" s="15" t="s">
        <v>54</v>
      </c>
      <c r="B3" s="15"/>
      <c r="C3" s="15" t="s">
        <v>1</v>
      </c>
      <c r="D3" s="15"/>
      <c r="E3" s="15" t="s">
        <v>50</v>
      </c>
      <c r="F3" s="15" t="s">
        <v>49</v>
      </c>
      <c r="G3" s="15"/>
    </row>
    <row r="4" spans="1:7" ht="15.75" thickBot="1">
      <c r="A4" s="15"/>
      <c r="B4" s="15"/>
      <c r="C4" s="25">
        <v>1</v>
      </c>
      <c r="D4" s="15"/>
      <c r="E4" s="15"/>
      <c r="F4" s="15"/>
      <c r="G4" s="15"/>
    </row>
    <row r="5" spans="1:7">
      <c r="A5" s="15" t="s">
        <v>50</v>
      </c>
      <c r="B5" s="15"/>
      <c r="C5" s="15"/>
      <c r="D5" s="15"/>
      <c r="E5" s="15"/>
      <c r="F5" s="15"/>
      <c r="G5" s="15"/>
    </row>
    <row r="6" spans="1:7">
      <c r="A6" s="15"/>
      <c r="B6" s="15"/>
      <c r="C6" s="15"/>
      <c r="D6" s="15"/>
      <c r="E6" s="15" t="s">
        <v>51</v>
      </c>
      <c r="F6" s="15"/>
      <c r="G6" s="15"/>
    </row>
    <row r="7" spans="1:7" ht="15.75" thickBot="1">
      <c r="A7" s="15"/>
      <c r="B7" s="15"/>
      <c r="C7" s="15" t="s">
        <v>48</v>
      </c>
      <c r="D7" s="15"/>
      <c r="E7" s="15"/>
      <c r="F7" s="15"/>
      <c r="G7" s="15"/>
    </row>
    <row r="8" spans="1:7" ht="15.75" thickBot="1">
      <c r="A8" s="15"/>
      <c r="B8" s="15"/>
      <c r="C8" s="25">
        <v>2</v>
      </c>
      <c r="D8" s="15"/>
      <c r="E8" s="15"/>
      <c r="F8" s="15"/>
      <c r="G8" s="15"/>
    </row>
    <row r="9" spans="1:7">
      <c r="A9" s="15"/>
      <c r="B9" s="15"/>
      <c r="C9" s="15"/>
      <c r="D9" s="15"/>
      <c r="E9" s="15"/>
      <c r="F9" s="15"/>
      <c r="G9" s="15"/>
    </row>
    <row r="10" spans="1:7">
      <c r="A10" s="15"/>
      <c r="B10" s="15"/>
      <c r="C10" s="15" t="s">
        <v>52</v>
      </c>
      <c r="D10" s="15"/>
      <c r="E10" s="15"/>
      <c r="F10" s="15"/>
      <c r="G10" s="15"/>
    </row>
    <row r="11" spans="1:7">
      <c r="A11" s="15"/>
      <c r="B11" s="15" t="s">
        <v>53</v>
      </c>
      <c r="C11" s="15"/>
      <c r="D11" s="15"/>
      <c r="E11" s="15"/>
      <c r="F11" s="15"/>
      <c r="G11" s="15"/>
    </row>
    <row r="12" spans="1:7">
      <c r="A12" s="15"/>
      <c r="B12" s="15"/>
      <c r="C12" s="15"/>
      <c r="D12" s="15"/>
      <c r="E12" s="15"/>
      <c r="F12" s="15"/>
      <c r="G12" s="15"/>
    </row>
    <row r="13" spans="1:7" ht="31.5">
      <c r="A13" s="32" t="s">
        <v>75</v>
      </c>
      <c r="B13" s="15"/>
      <c r="C13" s="15"/>
      <c r="D13" s="15"/>
      <c r="E13" s="15"/>
      <c r="F13" s="15"/>
      <c r="G13" s="15"/>
    </row>
    <row r="14" spans="1:7" ht="23.25">
      <c r="A14" s="33" t="s">
        <v>76</v>
      </c>
      <c r="B14" s="15"/>
      <c r="C14" s="15"/>
      <c r="D14" s="15"/>
      <c r="E14" s="15"/>
      <c r="F14" s="15"/>
      <c r="G14" s="15"/>
    </row>
    <row r="15" spans="1:7">
      <c r="A15" s="15"/>
      <c r="B15" s="15"/>
      <c r="C15" s="15"/>
      <c r="D15" s="15"/>
      <c r="E15" s="15"/>
      <c r="F15" s="15"/>
      <c r="G15" s="15"/>
    </row>
    <row r="16" spans="1:7" ht="21">
      <c r="A16" s="27" t="s">
        <v>55</v>
      </c>
    </row>
    <row r="17" spans="1:21" ht="21">
      <c r="A17" s="27" t="s">
        <v>56</v>
      </c>
    </row>
    <row r="19" spans="1:21" ht="30" customHeight="1">
      <c r="B19" s="26" t="s">
        <v>57</v>
      </c>
      <c r="L19" s="26" t="s">
        <v>58</v>
      </c>
      <c r="M19" s="26" t="s">
        <v>59</v>
      </c>
      <c r="U19" s="29">
        <v>1</v>
      </c>
    </row>
    <row r="22" spans="1:21" ht="18.75">
      <c r="D22" s="28" t="s">
        <v>60</v>
      </c>
      <c r="E22" s="28"/>
      <c r="F22" s="28"/>
      <c r="G22" s="28" t="s">
        <v>61</v>
      </c>
    </row>
    <row r="26" spans="1:21" ht="18.75">
      <c r="B26" s="28" t="s">
        <v>62</v>
      </c>
      <c r="C26" s="28"/>
      <c r="D26" s="28" t="s">
        <v>63</v>
      </c>
      <c r="E26" s="28"/>
      <c r="F26" s="28" t="s">
        <v>64</v>
      </c>
    </row>
    <row r="27" spans="1:21">
      <c r="B27" s="3" t="s">
        <v>65</v>
      </c>
    </row>
    <row r="29" spans="1:21" ht="23.25">
      <c r="B29" s="29" t="s">
        <v>66</v>
      </c>
    </row>
    <row r="30" spans="1:21" ht="18.75">
      <c r="B30" s="3" t="s">
        <v>68</v>
      </c>
    </row>
    <row r="31" spans="1:21" ht="18.75">
      <c r="B31" s="3" t="s">
        <v>69</v>
      </c>
    </row>
    <row r="33" spans="1:4" ht="15.75">
      <c r="B33" s="30" t="s">
        <v>67</v>
      </c>
      <c r="C33" s="30" t="s">
        <v>70</v>
      </c>
      <c r="D33" t="s">
        <v>71</v>
      </c>
    </row>
    <row r="34" spans="1:4" ht="15.75">
      <c r="B34" s="30"/>
      <c r="C34" s="30"/>
    </row>
    <row r="35" spans="1:4" ht="15.75">
      <c r="B35" s="30" t="s">
        <v>72</v>
      </c>
      <c r="C35" s="30"/>
    </row>
    <row r="36" spans="1:4" ht="15.75">
      <c r="B36" s="30" t="s">
        <v>73</v>
      </c>
      <c r="C36" s="30"/>
    </row>
    <row r="37" spans="1:4" ht="15.75">
      <c r="B37" s="30" t="s">
        <v>74</v>
      </c>
      <c r="C37" s="30"/>
    </row>
    <row r="39" spans="1:4" ht="31.5">
      <c r="A39" s="32" t="s">
        <v>75</v>
      </c>
    </row>
    <row r="40" spans="1:4" ht="23.25">
      <c r="A40" s="31" t="s">
        <v>77</v>
      </c>
    </row>
    <row r="41" spans="1:4" ht="18.75">
      <c r="A41" s="34" t="s">
        <v>78</v>
      </c>
    </row>
    <row r="42" spans="1:4">
      <c r="A42" t="s">
        <v>79</v>
      </c>
    </row>
    <row r="43" spans="1:4">
      <c r="A43" t="s">
        <v>80</v>
      </c>
    </row>
    <row r="45" spans="1:4" ht="21">
      <c r="A45" s="27" t="s">
        <v>81</v>
      </c>
    </row>
    <row r="47" spans="1:4" ht="23.25">
      <c r="B47" s="35" t="s">
        <v>58</v>
      </c>
      <c r="C47" s="27" t="s">
        <v>82</v>
      </c>
    </row>
    <row r="49" spans="1:3" ht="18.75">
      <c r="B49" s="28" t="s">
        <v>83</v>
      </c>
    </row>
    <row r="51" spans="1:3" ht="21">
      <c r="A51" s="30" t="s">
        <v>84</v>
      </c>
      <c r="B51" s="36" t="s">
        <v>58</v>
      </c>
      <c r="C51" s="27" t="s">
        <v>85</v>
      </c>
    </row>
    <row r="52" spans="1:3" ht="21">
      <c r="B52" s="36" t="s">
        <v>58</v>
      </c>
      <c r="C52" s="27" t="s">
        <v>86</v>
      </c>
    </row>
    <row r="55" spans="1:3" ht="18.75">
      <c r="A55" s="28" t="s">
        <v>88</v>
      </c>
    </row>
    <row r="56" spans="1:3" ht="18.75">
      <c r="A56" s="28" t="s">
        <v>87</v>
      </c>
    </row>
    <row r="57" spans="1:3" ht="18.75">
      <c r="A57" s="28" t="s">
        <v>89</v>
      </c>
    </row>
  </sheetData>
  <pageMargins left="0.7" right="0.7" top="0.75" bottom="0.75" header="0.3" footer="0.3"/>
  <pageSetup orientation="landscape" r:id="rId1"/>
  <headerFooter>
    <oddHeader>&amp;LLecture# 19 &amp; 20&amp;Cdated: 16/02/2012&amp;RIFD....Batch:09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E7:I9"/>
  <sheetViews>
    <sheetView workbookViewId="0">
      <selection activeCell="F8" sqref="F8"/>
    </sheetView>
  </sheetViews>
  <sheetFormatPr defaultRowHeight="15"/>
  <cols>
    <col min="5" max="5" width="14.28515625" bestFit="1" customWidth="1"/>
    <col min="6" max="6" width="16.85546875" bestFit="1" customWidth="1"/>
    <col min="8" max="8" width="18.140625" bestFit="1" customWidth="1"/>
    <col min="9" max="9" width="14.140625" bestFit="1" customWidth="1"/>
  </cols>
  <sheetData>
    <row r="7" spans="5:9">
      <c r="E7" t="s">
        <v>98</v>
      </c>
      <c r="F7" t="s">
        <v>93</v>
      </c>
      <c r="G7" t="s">
        <v>94</v>
      </c>
      <c r="H7" t="s">
        <v>95</v>
      </c>
    </row>
    <row r="8" spans="5:9">
      <c r="E8" t="s">
        <v>91</v>
      </c>
      <c r="F8">
        <v>10</v>
      </c>
      <c r="G8">
        <v>40</v>
      </c>
      <c r="H8">
        <f>G8*F8</f>
        <v>400</v>
      </c>
      <c r="I8" t="s">
        <v>96</v>
      </c>
    </row>
    <row r="9" spans="5:9">
      <c r="E9" t="s">
        <v>92</v>
      </c>
      <c r="F9">
        <v>10</v>
      </c>
      <c r="G9">
        <v>60</v>
      </c>
      <c r="H9">
        <f>G9*F9</f>
        <v>600</v>
      </c>
      <c r="I9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1.2 &amp; fig 1.3</vt:lpstr>
      <vt:lpstr>fig 1.4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Gh. Sarwar</dc:creator>
  <cp:lastModifiedBy>Sarwar</cp:lastModifiedBy>
  <cp:lastPrinted>2012-02-16T03:01:05Z</cp:lastPrinted>
  <dcterms:created xsi:type="dcterms:W3CDTF">2011-04-17T18:35:10Z</dcterms:created>
  <dcterms:modified xsi:type="dcterms:W3CDTF">2013-04-05T05:36:15Z</dcterms:modified>
</cp:coreProperties>
</file>